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1548\Desktop\"/>
    </mc:Choice>
  </mc:AlternateContent>
  <workbookProtection workbookAlgorithmName="SHA-512" workbookHashValue="05ikKVkOTR+1CJwbQmqrGgxFYmBC9c2sbV7ThSPHgyoQNpsbQNzWzlWeKIwyuj9MRvt1CqoEDQvsciPX4wcnoA==" workbookSaltValue="uOHQFIvLaM4R6fVPJLHpXw==" workbookSpinCount="100000" lockStructure="1"/>
  <bookViews>
    <workbookView xWindow="0" yWindow="0" windowWidth="28800" windowHeight="11745"/>
  </bookViews>
  <sheets>
    <sheet name="Kalkulační vzorec - kurzy CŽ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G17" i="1"/>
  <c r="G23" i="1" s="1"/>
  <c r="G19" i="1" l="1"/>
  <c r="G29" i="1"/>
  <c r="G31" i="1" s="1"/>
  <c r="G25" i="1" l="1"/>
  <c r="G27" i="1" s="1"/>
  <c r="G21" i="1"/>
  <c r="G33" i="1"/>
  <c r="G32" i="1"/>
  <c r="G38" i="1"/>
  <c r="G8" i="1" s="1"/>
  <c r="G34" i="1" l="1"/>
  <c r="G36" i="1" s="1"/>
  <c r="G9" i="1"/>
  <c r="G40" i="1"/>
  <c r="G41" i="1"/>
  <c r="G43" i="1"/>
  <c r="G44" i="1" s="1"/>
  <c r="G42" i="1"/>
</calcChain>
</file>

<file path=xl/sharedStrings.xml><?xml version="1.0" encoding="utf-8"?>
<sst xmlns="http://schemas.openxmlformats.org/spreadsheetml/2006/main" count="44" uniqueCount="39">
  <si>
    <t>Kalkulační vzorec - kurzy CŽV</t>
  </si>
  <si>
    <t>Název kurzu</t>
  </si>
  <si>
    <t>Doplňte název kurzu</t>
  </si>
  <si>
    <t>Cena kurzu za osobu bez DPH:</t>
  </si>
  <si>
    <t>20 % - 30 %</t>
  </si>
  <si>
    <t>Doplňte hodnotu v požadované výši (mezi 20 % - 30 %)</t>
  </si>
  <si>
    <r>
      <t>20</t>
    </r>
    <r>
      <rPr>
        <sz val="11"/>
        <color theme="1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  <scheme val="minor"/>
      </rPr>
      <t>%</t>
    </r>
  </si>
  <si>
    <t>Rozpad režijních nákladů</t>
  </si>
  <si>
    <t>Kvestor</t>
  </si>
  <si>
    <r>
      <t>60</t>
    </r>
    <r>
      <rPr>
        <sz val="9"/>
        <color theme="1"/>
        <rFont val="Calibri"/>
        <family val="2"/>
        <charset val="238"/>
      </rPr>
      <t> </t>
    </r>
    <r>
      <rPr>
        <sz val="9"/>
        <color theme="1"/>
        <rFont val="Calibri"/>
        <family val="2"/>
        <charset val="238"/>
        <scheme val="minor"/>
      </rPr>
      <t>%</t>
    </r>
  </si>
  <si>
    <t>Rektor</t>
  </si>
  <si>
    <r>
      <t>20</t>
    </r>
    <r>
      <rPr>
        <sz val="9"/>
        <color theme="1"/>
        <rFont val="Calibri"/>
        <family val="2"/>
        <charset val="238"/>
      </rPr>
      <t> </t>
    </r>
    <r>
      <rPr>
        <sz val="9"/>
        <color theme="1"/>
        <rFont val="Calibri"/>
        <family val="2"/>
        <charset val="238"/>
        <scheme val="minor"/>
      </rPr>
      <t>%</t>
    </r>
  </si>
  <si>
    <t>ÚŘAS</t>
  </si>
  <si>
    <t>Rozpad zisku</t>
  </si>
  <si>
    <t>Primární tvůrce</t>
  </si>
  <si>
    <t>Sekundární tvůrce</t>
  </si>
  <si>
    <r>
      <t>50</t>
    </r>
    <r>
      <rPr>
        <sz val="9"/>
        <color theme="1"/>
        <rFont val="Calibri"/>
        <family val="2"/>
        <charset val="238"/>
      </rPr>
      <t> </t>
    </r>
    <r>
      <rPr>
        <sz val="9"/>
        <color theme="1"/>
        <rFont val="Calibri"/>
        <family val="2"/>
        <charset val="238"/>
        <scheme val="minor"/>
      </rPr>
      <t>%</t>
    </r>
  </si>
  <si>
    <r>
      <t>25</t>
    </r>
    <r>
      <rPr>
        <sz val="9"/>
        <color theme="1"/>
        <rFont val="Calibri"/>
        <family val="2"/>
        <charset val="238"/>
      </rPr>
      <t> </t>
    </r>
    <r>
      <rPr>
        <sz val="9"/>
        <color theme="1"/>
        <rFont val="Calibri"/>
        <family val="2"/>
        <charset val="238"/>
        <scheme val="minor"/>
      </rPr>
      <t>%</t>
    </r>
  </si>
  <si>
    <t>Prvotní náklad:</t>
  </si>
  <si>
    <t>Doplňte hodnotu v požadované výši</t>
  </si>
  <si>
    <t>Cena po připočtení výrobní režie:</t>
  </si>
  <si>
    <t>Cena po připočtení výrobní a marketingové režie:</t>
  </si>
  <si>
    <t>Primární tvůrce:</t>
  </si>
  <si>
    <t>Sekundární tvůrce:</t>
  </si>
  <si>
    <t>Počet osob:</t>
  </si>
  <si>
    <t>Cena kurzu za počet osob bez DPH:</t>
  </si>
  <si>
    <t>Doplňte výši předpokládaných provozních nákladů (mezd, učebních pomůcek,…) na zadaný počet osob</t>
  </si>
  <si>
    <t>Výrobní režie (na 1 osobu)</t>
  </si>
  <si>
    <t>Marketingová režie (na 1 osobu)</t>
  </si>
  <si>
    <t>Režijní náklady (na 1 osobu)</t>
  </si>
  <si>
    <t>Cena po připočtení výrobní režie, marketingové režie a režijních nákladů (na 1 osobu):</t>
  </si>
  <si>
    <t>Cena po připočtení výrobní režie, marketingové režie, režijních nákladů a zisku (na 1 osobu):</t>
  </si>
  <si>
    <t>Zisk (na 1 osobu)</t>
  </si>
  <si>
    <t>Cena pro připočtení výrobní režie na počet osob:</t>
  </si>
  <si>
    <t>Cena po připočtení marketingové a výrobní režie na počet osob:</t>
  </si>
  <si>
    <t>Cena po připočtení výrobní režie, marketingové režie a režijních nákladů na počet osob:</t>
  </si>
  <si>
    <t>Cena po připočtení výrobní režie, marketingové režie, režijních nákladů a zisku na počet osob:</t>
  </si>
  <si>
    <t>Příloha č. 7</t>
  </si>
  <si>
    <t>SM1/2018-7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</si>
</sst>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&quot; osob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10" fontId="0" fillId="0" borderId="9" xfId="0" applyNumberFormat="1" applyBorder="1" applyProtection="1">
      <protection locked="0"/>
    </xf>
    <xf numFmtId="0" fontId="2" fillId="0" borderId="0" xfId="0" applyFont="1" applyProtection="1"/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3" fillId="0" borderId="0" xfId="0" applyFont="1" applyBorder="1" applyProtection="1"/>
    <xf numFmtId="0" fontId="1" fillId="0" borderId="0" xfId="0" applyFont="1" applyBorder="1" applyProtection="1"/>
    <xf numFmtId="0" fontId="1" fillId="0" borderId="0" xfId="0" applyFont="1" applyProtection="1"/>
    <xf numFmtId="164" fontId="1" fillId="0" borderId="0" xfId="0" applyNumberFormat="1" applyFont="1" applyBorder="1" applyProtection="1"/>
    <xf numFmtId="164" fontId="0" fillId="0" borderId="0" xfId="0" applyNumberFormat="1" applyBorder="1" applyProtection="1"/>
    <xf numFmtId="0" fontId="0" fillId="0" borderId="10" xfId="0" applyBorder="1" applyProtection="1"/>
    <xf numFmtId="0" fontId="3" fillId="0" borderId="11" xfId="0" applyFont="1" applyBorder="1" applyProtection="1"/>
    <xf numFmtId="0" fontId="0" fillId="0" borderId="11" xfId="0" applyBorder="1" applyProtection="1"/>
    <xf numFmtId="0" fontId="0" fillId="0" borderId="12" xfId="0" applyBorder="1" applyProtection="1"/>
    <xf numFmtId="0" fontId="1" fillId="0" borderId="2" xfId="0" applyFont="1" applyBorder="1" applyProtection="1"/>
    <xf numFmtId="10" fontId="0" fillId="0" borderId="0" xfId="0" applyNumberFormat="1" applyFill="1" applyBorder="1" applyProtection="1"/>
    <xf numFmtId="10" fontId="0" fillId="0" borderId="0" xfId="0" applyNumberFormat="1" applyBorder="1" applyProtection="1"/>
    <xf numFmtId="9" fontId="0" fillId="0" borderId="0" xfId="0" applyNumberFormat="1" applyBorder="1" applyAlignment="1" applyProtection="1">
      <alignment horizontal="left"/>
    </xf>
    <xf numFmtId="0" fontId="5" fillId="0" borderId="0" xfId="0" applyFont="1" applyBorder="1" applyProtection="1"/>
    <xf numFmtId="164" fontId="5" fillId="0" borderId="0" xfId="0" applyNumberFormat="1" applyFont="1" applyBorder="1" applyProtection="1"/>
    <xf numFmtId="164" fontId="0" fillId="0" borderId="0" xfId="0" applyNumberFormat="1" applyFont="1" applyBorder="1" applyProtection="1"/>
    <xf numFmtId="10" fontId="0" fillId="0" borderId="0" xfId="0" applyNumberFormat="1" applyFill="1" applyBorder="1" applyAlignment="1" applyProtection="1"/>
    <xf numFmtId="0" fontId="0" fillId="0" borderId="0" xfId="0" applyAlignment="1" applyProtection="1"/>
    <xf numFmtId="164" fontId="1" fillId="0" borderId="9" xfId="0" applyNumberFormat="1" applyFont="1" applyBorder="1" applyProtection="1">
      <protection locked="0"/>
    </xf>
    <xf numFmtId="10" fontId="0" fillId="0" borderId="0" xfId="0" applyNumberForma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10" fontId="0" fillId="0" borderId="0" xfId="0" applyNumberForma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Font="1" applyBorder="1" applyProtection="1"/>
    <xf numFmtId="3" fontId="1" fillId="0" borderId="9" xfId="0" applyNumberFormat="1" applyFont="1" applyBorder="1" applyProtection="1">
      <protection locked="0"/>
    </xf>
    <xf numFmtId="165" fontId="1" fillId="0" borderId="0" xfId="0" applyNumberFormat="1" applyFont="1" applyBorder="1" applyAlignment="1" applyProtection="1">
      <alignment horizontal="left"/>
    </xf>
    <xf numFmtId="9" fontId="5" fillId="0" borderId="0" xfId="0" applyNumberFormat="1" applyFont="1" applyBorder="1" applyAlignment="1" applyProtection="1">
      <alignment horizontal="right" indent="1"/>
    </xf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164" fontId="1" fillId="2" borderId="14" xfId="0" applyNumberFormat="1" applyFont="1" applyFill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Font="1" applyAlignment="1" applyProtection="1">
      <alignment horizontal="right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10" fontId="0" fillId="0" borderId="0" xfId="0" applyNumberForma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6" xfId="0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</xf>
    <xf numFmtId="0" fontId="0" fillId="0" borderId="14" xfId="0" applyBorder="1" applyAlignment="1">
      <alignment wrapText="1"/>
    </xf>
  </cellXfs>
  <cellStyles count="1">
    <cellStyle name="Normální" xfId="0" builtinId="0"/>
  </cellStyles>
  <dxfs count="4"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B5" sqref="B5:G5"/>
    </sheetView>
  </sheetViews>
  <sheetFormatPr defaultRowHeight="15" x14ac:dyDescent="0.25"/>
  <cols>
    <col min="1" max="1" width="4.42578125" style="3" customWidth="1"/>
    <col min="2" max="2" width="11" style="3" customWidth="1"/>
    <col min="3" max="3" width="14.28515625" style="3" customWidth="1"/>
    <col min="4" max="4" width="13" style="3" customWidth="1"/>
    <col min="5" max="5" width="5.7109375" style="3" customWidth="1"/>
    <col min="6" max="6" width="15.85546875" style="3" customWidth="1"/>
    <col min="7" max="7" width="15.140625" style="3" customWidth="1"/>
    <col min="8" max="8" width="7.5703125" style="3" customWidth="1"/>
    <col min="9" max="9" width="3.28515625" style="3" customWidth="1"/>
    <col min="10" max="16384" width="9.140625" style="3"/>
  </cols>
  <sheetData>
    <row r="1" spans="1:8" x14ac:dyDescent="0.25">
      <c r="H1" s="44" t="s">
        <v>37</v>
      </c>
    </row>
    <row r="2" spans="1:8" ht="18.75" x14ac:dyDescent="0.3">
      <c r="A2" s="2" t="s">
        <v>0</v>
      </c>
    </row>
    <row r="3" spans="1:8" ht="11.25" customHeight="1" x14ac:dyDescent="0.3">
      <c r="B3" s="2"/>
      <c r="C3" s="2"/>
    </row>
    <row r="4" spans="1:8" ht="15.75" thickBot="1" x14ac:dyDescent="0.3">
      <c r="A4" s="4"/>
      <c r="B4" s="5" t="s">
        <v>1</v>
      </c>
      <c r="C4" s="5"/>
      <c r="D4" s="5"/>
      <c r="E4" s="5"/>
      <c r="F4" s="5"/>
      <c r="G4" s="5"/>
      <c r="H4" s="6"/>
    </row>
    <row r="5" spans="1:8" ht="15.75" thickBot="1" x14ac:dyDescent="0.3">
      <c r="A5" s="7"/>
      <c r="B5" s="45"/>
      <c r="C5" s="46"/>
      <c r="D5" s="46"/>
      <c r="E5" s="46"/>
      <c r="F5" s="46"/>
      <c r="G5" s="47"/>
      <c r="H5" s="9"/>
    </row>
    <row r="6" spans="1:8" x14ac:dyDescent="0.25">
      <c r="A6" s="7"/>
      <c r="B6" s="10" t="s">
        <v>2</v>
      </c>
      <c r="C6" s="8"/>
      <c r="D6" s="8"/>
      <c r="E6" s="8"/>
      <c r="F6" s="8"/>
      <c r="G6" s="8"/>
      <c r="H6" s="9"/>
    </row>
    <row r="7" spans="1:8" x14ac:dyDescent="0.25">
      <c r="A7" s="7"/>
      <c r="B7" s="8"/>
      <c r="C7" s="8"/>
      <c r="D7" s="8"/>
      <c r="E7" s="8"/>
      <c r="F7" s="8"/>
      <c r="G7" s="8"/>
      <c r="H7" s="9"/>
    </row>
    <row r="8" spans="1:8" x14ac:dyDescent="0.25">
      <c r="A8" s="7"/>
      <c r="B8" s="11" t="s">
        <v>3</v>
      </c>
      <c r="C8" s="11"/>
      <c r="D8" s="11"/>
      <c r="E8" s="11"/>
      <c r="F8" s="12"/>
      <c r="G8" s="13">
        <f>(G13/G11)+G17+G23+G29+G38</f>
        <v>4687.5</v>
      </c>
      <c r="H8" s="9"/>
    </row>
    <row r="9" spans="1:8" x14ac:dyDescent="0.25">
      <c r="A9" s="7"/>
      <c r="B9" s="11" t="s">
        <v>25</v>
      </c>
      <c r="C9" s="35"/>
      <c r="E9" s="11"/>
      <c r="F9" s="12"/>
      <c r="G9" s="13">
        <f>G13+(G11*(G17+G23+G29+G38))</f>
        <v>46875</v>
      </c>
      <c r="H9" s="9"/>
    </row>
    <row r="10" spans="1:8" ht="15.75" thickBot="1" x14ac:dyDescent="0.3">
      <c r="A10" s="7"/>
      <c r="B10" s="11"/>
      <c r="C10" s="11"/>
      <c r="D10" s="11"/>
      <c r="E10" s="11"/>
      <c r="F10" s="12"/>
      <c r="G10" s="13"/>
      <c r="H10" s="9"/>
    </row>
    <row r="11" spans="1:8" ht="15.75" thickBot="1" x14ac:dyDescent="0.3">
      <c r="A11" s="7"/>
      <c r="B11" s="33" t="s">
        <v>24</v>
      </c>
      <c r="C11" s="11"/>
      <c r="D11" s="11"/>
      <c r="E11" s="11"/>
      <c r="F11" s="12"/>
      <c r="G11" s="34">
        <v>10</v>
      </c>
      <c r="H11" s="9"/>
    </row>
    <row r="12" spans="1:8" ht="15.75" thickBot="1" x14ac:dyDescent="0.3">
      <c r="A12" s="7"/>
      <c r="B12" s="8"/>
      <c r="C12" s="8"/>
      <c r="D12" s="8"/>
      <c r="E12" s="8"/>
      <c r="G12" s="14"/>
      <c r="H12" s="9"/>
    </row>
    <row r="13" spans="1:8" ht="15.75" thickBot="1" x14ac:dyDescent="0.3">
      <c r="A13" s="7"/>
      <c r="B13" s="8" t="s">
        <v>18</v>
      </c>
      <c r="C13" s="8"/>
      <c r="D13" s="8"/>
      <c r="E13" s="8"/>
      <c r="G13" s="28">
        <v>20000</v>
      </c>
      <c r="H13" s="9"/>
    </row>
    <row r="14" spans="1:8" x14ac:dyDescent="0.25">
      <c r="A14" s="7"/>
      <c r="B14" s="10" t="s">
        <v>26</v>
      </c>
      <c r="C14" s="8"/>
      <c r="D14" s="8"/>
      <c r="E14" s="8"/>
      <c r="G14" s="13"/>
      <c r="H14" s="9"/>
    </row>
    <row r="15" spans="1:8" ht="8.25" customHeight="1" x14ac:dyDescent="0.25">
      <c r="A15" s="15"/>
      <c r="B15" s="16"/>
      <c r="C15" s="16"/>
      <c r="D15" s="17"/>
      <c r="E15" s="17"/>
      <c r="F15" s="17"/>
      <c r="G15" s="17"/>
      <c r="H15" s="18"/>
    </row>
    <row r="16" spans="1:8" x14ac:dyDescent="0.25">
      <c r="A16" s="4"/>
      <c r="B16" s="19" t="s">
        <v>27</v>
      </c>
      <c r="C16" s="19"/>
      <c r="E16" s="5"/>
      <c r="F16" s="5"/>
      <c r="H16" s="6"/>
    </row>
    <row r="17" spans="1:8" ht="15.75" thickBot="1" x14ac:dyDescent="0.3">
      <c r="A17" s="7"/>
      <c r="B17" s="8" t="s">
        <v>4</v>
      </c>
      <c r="C17" s="8"/>
      <c r="D17" s="8"/>
      <c r="E17" s="8"/>
      <c r="F17" s="8"/>
      <c r="G17" s="13">
        <f>B18*G13/G11</f>
        <v>500</v>
      </c>
      <c r="H17" s="9"/>
    </row>
    <row r="18" spans="1:8" ht="15.75" thickBot="1" x14ac:dyDescent="0.3">
      <c r="A18" s="7"/>
      <c r="B18" s="1">
        <v>0.25</v>
      </c>
      <c r="C18" s="10" t="s">
        <v>5</v>
      </c>
      <c r="E18" s="8"/>
      <c r="F18" s="8"/>
      <c r="G18" s="8"/>
      <c r="H18" s="9"/>
    </row>
    <row r="19" spans="1:8" x14ac:dyDescent="0.25">
      <c r="A19" s="7"/>
      <c r="B19" s="20" t="s">
        <v>20</v>
      </c>
      <c r="C19" s="20"/>
      <c r="D19" s="10"/>
      <c r="E19" s="8"/>
      <c r="F19" s="8"/>
      <c r="G19" s="14">
        <f>(G13/G11)+G17</f>
        <v>2500</v>
      </c>
      <c r="H19" s="9"/>
    </row>
    <row r="20" spans="1:8" ht="10.5" customHeight="1" x14ac:dyDescent="0.25">
      <c r="A20" s="7"/>
      <c r="B20" s="20"/>
      <c r="C20" s="20"/>
      <c r="D20" s="10"/>
      <c r="E20" s="8"/>
      <c r="F20" s="8"/>
      <c r="G20" s="14"/>
      <c r="H20" s="9"/>
    </row>
    <row r="21" spans="1:8" x14ac:dyDescent="0.25">
      <c r="A21" s="37"/>
      <c r="B21" s="38" t="s">
        <v>33</v>
      </c>
      <c r="C21" s="38"/>
      <c r="D21" s="38"/>
      <c r="E21" s="38"/>
      <c r="F21" s="38"/>
      <c r="G21" s="40">
        <f>G19*G11</f>
        <v>25000</v>
      </c>
      <c r="H21" s="39"/>
    </row>
    <row r="22" spans="1:8" x14ac:dyDescent="0.25">
      <c r="A22" s="7"/>
      <c r="B22" s="11" t="s">
        <v>28</v>
      </c>
      <c r="C22" s="11"/>
      <c r="D22" s="8"/>
      <c r="E22" s="8"/>
      <c r="F22" s="8"/>
      <c r="H22" s="9"/>
    </row>
    <row r="23" spans="1:8" ht="15.75" thickBot="1" x14ac:dyDescent="0.3">
      <c r="A23" s="7"/>
      <c r="B23" s="8" t="s">
        <v>4</v>
      </c>
      <c r="C23" s="8"/>
      <c r="D23" s="8"/>
      <c r="E23" s="8"/>
      <c r="F23" s="8"/>
      <c r="G23" s="13">
        <f>((G13/G11)+G17)*B24</f>
        <v>625</v>
      </c>
      <c r="H23" s="9"/>
    </row>
    <row r="24" spans="1:8" ht="15.75" thickBot="1" x14ac:dyDescent="0.3">
      <c r="A24" s="7"/>
      <c r="B24" s="1">
        <v>0.25</v>
      </c>
      <c r="C24" s="10" t="s">
        <v>5</v>
      </c>
      <c r="E24" s="8"/>
      <c r="F24" s="8"/>
      <c r="G24" s="8"/>
      <c r="H24" s="9"/>
    </row>
    <row r="25" spans="1:8" x14ac:dyDescent="0.25">
      <c r="A25" s="7"/>
      <c r="B25" s="20" t="s">
        <v>21</v>
      </c>
      <c r="C25" s="21"/>
      <c r="D25" s="10"/>
      <c r="E25" s="8"/>
      <c r="F25" s="8"/>
      <c r="G25" s="14">
        <f>G19+G23</f>
        <v>3125</v>
      </c>
      <c r="H25" s="9"/>
    </row>
    <row r="26" spans="1:8" ht="10.5" customHeight="1" x14ac:dyDescent="0.25">
      <c r="A26" s="7"/>
      <c r="B26" s="20"/>
      <c r="C26" s="21"/>
      <c r="D26" s="10"/>
      <c r="E26" s="8"/>
      <c r="F26" s="8"/>
      <c r="G26" s="14"/>
      <c r="H26" s="9"/>
    </row>
    <row r="27" spans="1:8" x14ac:dyDescent="0.25">
      <c r="A27" s="37"/>
      <c r="B27" s="38" t="s">
        <v>34</v>
      </c>
      <c r="C27" s="38"/>
      <c r="D27" s="38"/>
      <c r="E27" s="38"/>
      <c r="F27" s="38"/>
      <c r="G27" s="40">
        <f>G25*G11</f>
        <v>31250</v>
      </c>
      <c r="H27" s="39"/>
    </row>
    <row r="28" spans="1:8" x14ac:dyDescent="0.25">
      <c r="A28" s="7"/>
      <c r="B28" s="11" t="s">
        <v>29</v>
      </c>
      <c r="C28" s="11"/>
      <c r="D28" s="8"/>
      <c r="E28" s="8"/>
      <c r="F28" s="8"/>
      <c r="H28" s="9"/>
    </row>
    <row r="29" spans="1:8" x14ac:dyDescent="0.25">
      <c r="A29" s="7"/>
      <c r="B29" s="22" t="s">
        <v>6</v>
      </c>
      <c r="C29" s="22"/>
      <c r="D29" s="8"/>
      <c r="E29" s="8"/>
      <c r="F29" s="8"/>
      <c r="G29" s="13">
        <f>0.2*((G13/G11)+G17+G23)</f>
        <v>625</v>
      </c>
      <c r="H29" s="9"/>
    </row>
    <row r="30" spans="1:8" x14ac:dyDescent="0.25">
      <c r="A30" s="7"/>
      <c r="B30" s="22" t="s">
        <v>7</v>
      </c>
      <c r="C30" s="22"/>
      <c r="D30" s="8"/>
      <c r="E30" s="8"/>
      <c r="F30" s="8"/>
      <c r="G30" s="8"/>
      <c r="H30" s="9"/>
    </row>
    <row r="31" spans="1:8" x14ac:dyDescent="0.25">
      <c r="A31" s="7"/>
      <c r="B31" s="36" t="s">
        <v>17</v>
      </c>
      <c r="C31" s="23" t="s">
        <v>8</v>
      </c>
      <c r="F31" s="8"/>
      <c r="G31" s="24">
        <f>0.25*G29</f>
        <v>156.25</v>
      </c>
      <c r="H31" s="9"/>
    </row>
    <row r="32" spans="1:8" x14ac:dyDescent="0.25">
      <c r="A32" s="7"/>
      <c r="B32" s="36" t="s">
        <v>17</v>
      </c>
      <c r="C32" s="23" t="s">
        <v>10</v>
      </c>
      <c r="F32" s="8"/>
      <c r="G32" s="24">
        <f>0.25*G29</f>
        <v>156.25</v>
      </c>
      <c r="H32" s="9"/>
    </row>
    <row r="33" spans="1:8" x14ac:dyDescent="0.25">
      <c r="A33" s="7"/>
      <c r="B33" s="36" t="s">
        <v>16</v>
      </c>
      <c r="C33" s="23" t="s">
        <v>12</v>
      </c>
      <c r="F33" s="8"/>
      <c r="G33" s="24">
        <f>0.5*G29</f>
        <v>312.5</v>
      </c>
      <c r="H33" s="9"/>
    </row>
    <row r="34" spans="1:8" ht="31.5" customHeight="1" x14ac:dyDescent="0.25">
      <c r="A34" s="7"/>
      <c r="B34" s="48" t="s">
        <v>30</v>
      </c>
      <c r="C34" s="49"/>
      <c r="D34" s="49"/>
      <c r="E34" s="49"/>
      <c r="F34" s="49"/>
      <c r="G34" s="25">
        <f>(G25+G29)</f>
        <v>3750</v>
      </c>
      <c r="H34" s="9"/>
    </row>
    <row r="35" spans="1:8" ht="10.5" customHeight="1" x14ac:dyDescent="0.25">
      <c r="A35" s="7"/>
      <c r="B35" s="31"/>
      <c r="C35" s="32"/>
      <c r="D35" s="32"/>
      <c r="E35" s="32"/>
      <c r="F35" s="32"/>
      <c r="G35" s="25"/>
      <c r="H35" s="9"/>
    </row>
    <row r="36" spans="1:8" ht="29.25" customHeight="1" x14ac:dyDescent="0.25">
      <c r="A36" s="37"/>
      <c r="B36" s="51" t="s">
        <v>35</v>
      </c>
      <c r="C36" s="52"/>
      <c r="D36" s="52"/>
      <c r="E36" s="52"/>
      <c r="F36" s="52"/>
      <c r="G36" s="40">
        <f>G34*G11</f>
        <v>37500</v>
      </c>
      <c r="H36" s="39"/>
    </row>
    <row r="37" spans="1:8" ht="15.75" thickBot="1" x14ac:dyDescent="0.3">
      <c r="A37" s="7"/>
      <c r="B37" s="11" t="s">
        <v>32</v>
      </c>
      <c r="C37" s="11"/>
      <c r="E37" s="22"/>
      <c r="F37" s="8"/>
      <c r="H37" s="9"/>
    </row>
    <row r="38" spans="1:8" ht="15.75" thickBot="1" x14ac:dyDescent="0.3">
      <c r="A38" s="7"/>
      <c r="B38" s="1">
        <v>0.25</v>
      </c>
      <c r="C38" s="10" t="s">
        <v>19</v>
      </c>
      <c r="E38" s="22"/>
      <c r="F38" s="8"/>
      <c r="G38" s="13">
        <f>B38*((G13/G11)+G17+G23+G29)</f>
        <v>937.5</v>
      </c>
      <c r="H38" s="9"/>
    </row>
    <row r="39" spans="1:8" x14ac:dyDescent="0.25">
      <c r="A39" s="7"/>
      <c r="B39" s="8" t="s">
        <v>13</v>
      </c>
      <c r="C39" s="8"/>
      <c r="D39" s="8"/>
      <c r="E39" s="8"/>
      <c r="F39" s="8"/>
      <c r="G39" s="8"/>
      <c r="H39" s="9"/>
    </row>
    <row r="40" spans="1:8" x14ac:dyDescent="0.25">
      <c r="A40" s="7"/>
      <c r="B40" s="36" t="s">
        <v>9</v>
      </c>
      <c r="C40" s="23" t="s">
        <v>14</v>
      </c>
      <c r="D40" s="41" t="str">
        <f>IF(D46=0,"",D46)</f>
        <v/>
      </c>
      <c r="E40" s="42"/>
      <c r="F40" s="23"/>
      <c r="G40" s="24">
        <f>0.6*G38</f>
        <v>562.5</v>
      </c>
      <c r="H40" s="9"/>
    </row>
    <row r="41" spans="1:8" x14ac:dyDescent="0.25">
      <c r="A41" s="7"/>
      <c r="B41" s="36" t="s">
        <v>11</v>
      </c>
      <c r="C41" s="23" t="s">
        <v>15</v>
      </c>
      <c r="D41" s="42"/>
      <c r="E41" s="42"/>
      <c r="F41" s="23"/>
      <c r="G41" s="24">
        <f>0.2*G38</f>
        <v>187.5</v>
      </c>
      <c r="H41" s="9"/>
    </row>
    <row r="42" spans="1:8" x14ac:dyDescent="0.25">
      <c r="A42" s="7"/>
      <c r="B42" s="36" t="s">
        <v>11</v>
      </c>
      <c r="C42" s="23" t="s">
        <v>12</v>
      </c>
      <c r="F42" s="8"/>
      <c r="G42" s="24">
        <f>0.2*G38</f>
        <v>187.5</v>
      </c>
      <c r="H42" s="9"/>
    </row>
    <row r="43" spans="1:8" ht="29.25" customHeight="1" x14ac:dyDescent="0.25">
      <c r="A43" s="7"/>
      <c r="B43" s="48" t="s">
        <v>31</v>
      </c>
      <c r="C43" s="49"/>
      <c r="D43" s="49"/>
      <c r="E43" s="49"/>
      <c r="F43" s="49"/>
      <c r="G43" s="25">
        <f>G34+G38</f>
        <v>4687.5</v>
      </c>
      <c r="H43" s="9"/>
    </row>
    <row r="44" spans="1:8" ht="32.25" customHeight="1" x14ac:dyDescent="0.25">
      <c r="A44" s="37"/>
      <c r="B44" s="51" t="s">
        <v>36</v>
      </c>
      <c r="C44" s="52"/>
      <c r="D44" s="52"/>
      <c r="E44" s="52"/>
      <c r="F44" s="52"/>
      <c r="G44" s="40">
        <f>G43*G11</f>
        <v>46875</v>
      </c>
      <c r="H44" s="39"/>
    </row>
    <row r="45" spans="1:8" ht="10.5" customHeight="1" thickBot="1" x14ac:dyDescent="0.3">
      <c r="A45" s="7"/>
      <c r="B45" s="29"/>
      <c r="C45" s="30"/>
      <c r="D45" s="30"/>
      <c r="E45" s="30"/>
      <c r="F45" s="30"/>
      <c r="G45" s="25"/>
      <c r="H45" s="9"/>
    </row>
    <row r="46" spans="1:8" ht="15.75" thickBot="1" x14ac:dyDescent="0.3">
      <c r="A46" s="7"/>
      <c r="B46" s="26" t="s">
        <v>22</v>
      </c>
      <c r="C46" s="30"/>
      <c r="D46" s="50"/>
      <c r="E46" s="46"/>
      <c r="F46" s="46"/>
      <c r="G46" s="47"/>
      <c r="H46" s="9"/>
    </row>
    <row r="47" spans="1:8" ht="15.75" thickBot="1" x14ac:dyDescent="0.3">
      <c r="A47" s="7"/>
      <c r="B47" s="3" t="s">
        <v>23</v>
      </c>
      <c r="C47" s="27"/>
      <c r="D47" s="50"/>
      <c r="E47" s="46"/>
      <c r="F47" s="46"/>
      <c r="G47" s="47"/>
      <c r="H47" s="9"/>
    </row>
    <row r="48" spans="1:8" ht="10.5" customHeight="1" x14ac:dyDescent="0.25">
      <c r="A48" s="15"/>
      <c r="B48" s="17"/>
      <c r="C48" s="17"/>
      <c r="D48" s="17"/>
      <c r="E48" s="17"/>
      <c r="F48" s="17"/>
      <c r="G48" s="17"/>
      <c r="H48" s="18"/>
    </row>
    <row r="51" spans="8:8" x14ac:dyDescent="0.25">
      <c r="H51" s="43" t="s">
        <v>38</v>
      </c>
    </row>
  </sheetData>
  <sheetProtection algorithmName="SHA-512" hashValue="Q0XfgiJ+aCSi3HE4+tk0CmlC+z9W5fT6rEpIRffWsqsD7U/w0TcAYl0C0IPst0/jGg5AmIFnXzbGpao7SoekWg==" saltValue="t6ZkMWIRPL1nGsXG421ZAA==" spinCount="100000" sheet="1" selectLockedCells="1"/>
  <mergeCells count="7">
    <mergeCell ref="B5:G5"/>
    <mergeCell ref="B34:F34"/>
    <mergeCell ref="B43:F43"/>
    <mergeCell ref="D46:G46"/>
    <mergeCell ref="D47:G47"/>
    <mergeCell ref="B36:F36"/>
    <mergeCell ref="B44:F44"/>
  </mergeCells>
  <conditionalFormatting sqref="B24">
    <cfRule type="cellIs" dxfId="3" priority="3" operator="notBetween">
      <formula>0.2</formula>
      <formula>0.3</formula>
    </cfRule>
    <cfRule type="cellIs" dxfId="2" priority="4" operator="between">
      <formula>0.2</formula>
      <formula>0.3</formula>
    </cfRule>
  </conditionalFormatting>
  <conditionalFormatting sqref="B18">
    <cfRule type="cellIs" dxfId="1" priority="5" operator="notBetween">
      <formula>0.2</formula>
      <formula>0.3</formula>
    </cfRule>
    <cfRule type="cellIs" dxfId="0" priority="6" operator="between">
      <formula>0.2</formula>
      <formula>0.3</formula>
    </cfRule>
  </conditionalFormatting>
  <dataValidations count="1">
    <dataValidation type="decimal" allowBlank="1" showInputMessage="1" showErrorMessage="1" sqref="B18 B24">
      <formula1>0.2</formula1>
      <formula2>0.3</formula2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Kalkulační vzorec - kurzy CŽV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Fraňková Hana</dc:creator>
  <cp:lastModifiedBy>Fraňková Hana</cp:lastModifiedBy>
  <cp:lastPrinted>2018-10-03T07:37:16Z</cp:lastPrinted>
  <dcterms:created xsi:type="dcterms:W3CDTF">2018-06-28T13:13:40Z</dcterms:created>
  <dcterms:modified xsi:type="dcterms:W3CDTF">2019-11-07T13:02:35Z</dcterms:modified>
  <cp:contentStatus/>
</cp:coreProperties>
</file>